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9450" windowHeight="826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<sst xmlns="http://schemas.openxmlformats.org/spreadsheetml/2006/main" count="204" uniqueCount="105">
  <si>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 xml:space="preserve">Наименование </t>
  </si>
  <si>
    <t>ВСЕГО</t>
  </si>
  <si>
    <t>Мероприятия в области социальной политики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</si>
  <si>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</si>
  <si>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</si>
  <si>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</si>
  <si>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</si>
  <si>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</si>
  <si>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</si>
  <si>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</si>
  <si>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</si>
  <si>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</si>
  <si>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</si>
  <si>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</si>
  <si>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</si>
  <si>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</si>
  <si>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</si>
  <si>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</si>
  <si>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0100</t>
  </si>
  <si>
    <t>0200</t>
  </si>
  <si>
    <t>0500</t>
  </si>
  <si>
    <t>1000</t>
  </si>
  <si>
    <t>1100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</si>
  <si>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</si>
  <si>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</si>
  <si>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</si>
  <si>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</si>
  <si>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</si>
  <si>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</si>
  <si>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</si>
  <si>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0203</t>
  </si>
  <si>
    <t>0104</t>
  </si>
  <si>
    <t>Физическая культура</t>
  </si>
  <si>
    <t>1101</t>
  </si>
  <si>
    <t>1003</t>
  </si>
  <si>
    <t>Социальное обеспечение населения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</si>
  <si>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</si>
  <si>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</si>
  <si>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</si>
  <si>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</si>
  <si>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</si>
  <si>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</si>
  <si>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</si>
  <si>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</si>
  <si>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</si>
  <si>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</si>
  <si>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</si>
  <si>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</si>
  <si>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</si>
  <si>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</si>
  <si>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</si>
  <si>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2016 год</t>
  </si>
  <si>
    <t>Управляющий делами</t>
  </si>
  <si>
    <t>Муниципальная программа "Развитие и благоустройство сельского поселения"</t>
  </si>
  <si>
    <t>Приложение 4</t>
  </si>
  <si>
    <t>(рублей)</t>
  </si>
  <si>
    <t>2017 год</t>
  </si>
  <si>
    <t>Глава муниципального образования</t>
  </si>
  <si>
    <t xml:space="preserve">Кариевский сельсовет муниципального района </t>
  </si>
  <si>
    <t>Т.Г.Шамтиева</t>
  </si>
  <si>
    <t xml:space="preserve">Республики Башкортостан на 2016 год </t>
  </si>
  <si>
    <t>9999902030</t>
  </si>
  <si>
    <t>9999900000</t>
  </si>
  <si>
    <t>9999902040</t>
  </si>
  <si>
    <t>9999907500</t>
  </si>
  <si>
    <t>9999951180</t>
  </si>
  <si>
    <t>9999999999</t>
  </si>
  <si>
    <t>"О бюджете сельского поселения Кариевский сельсовет</t>
  </si>
  <si>
    <t>и плановый период 2017 и 2018 годов"</t>
  </si>
  <si>
    <t>Распределение бюджетных ассигнований сельского поселения Кариевский сельсовет муниципального района Краснокамский район Республики Башкортостан на 2016 - 2018 годы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</si>
  <si>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2018 год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</si>
  <si>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</si>
  <si>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изменения</t>
  </si>
  <si>
    <t>с учетом изменений</t>
  </si>
  <si>
    <t>от " 21 "  декабря  2015 года №  26</t>
  </si>
  <si>
    <t>2010141870</t>
  </si>
  <si>
    <t>2400174040</t>
  </si>
  <si>
    <t>Коммунальное хозяйство</t>
  </si>
  <si>
    <t>0502</t>
  </si>
  <si>
    <t>Мероприятия в области коммунального хозяйства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</si>
  <si>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</si>
  <si>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</si>
  <si>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</si>
  <si>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</si>
  <si>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автомобильных дорог"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</si>
  <si>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поселений.</t>
  </si>
  <si>
    <t>2200174040</t>
  </si>
  <si>
    <t>Дорожное хозяйство</t>
  </si>
  <si>
    <t>2200103150</t>
  </si>
  <si>
    <t>0412</t>
  </si>
  <si>
    <t>Другие вопрсы в области национальной экономики</t>
  </si>
  <si>
    <t>Проведение работ по землеустройству</t>
  </si>
  <si>
    <t>2400106050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</si>
  <si>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</si>
  <si>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</si>
  <si>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</si>
  <si>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</si>
  <si>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</si>
  <si>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9999945870</t>
  </si>
  <si>
    <t>2400172010</t>
  </si>
  <si>
    <t>Субсидии на софинансирование  расходных обязательств, возникающих при выполнении полномочий органов местного самоуправления по вопросам местного значения</t>
  </si>
  <si>
    <t>Муниципальная программа "Поддержка жилищно - коммунального хозяйства сельского поселения Кариевский сельсовет муниципального района Краснокамский район Республики Башкортостан"</t>
  </si>
  <si>
    <t>Организация и содержание мест захоронения</t>
  </si>
  <si>
    <t>2400206400</t>
  </si>
  <si>
    <t>в редакции решения Совета от 08.08.2016 № 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</si>
</sst>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 horizontal="right"/>
    </xf>
    <xf numFmtId="3" fontId="4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right"/>
    </xf>
    <xf numFmtId="3" fontId="0" fillId="32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0">
      <selection activeCell="F28" sqref="F28"/>
    </sheetView>
  </sheetViews>
  <sheetFormatPr defaultColWidth="9.00390625" defaultRowHeight="12.75"/>
  <cols>
    <col min="1" max="1" width="45.625" style="1" customWidth="1"/>
    <col min="2" max="2" width="8.875" style="1" customWidth="1"/>
    <col min="3" max="3" width="12.75390625" style="2" customWidth="1"/>
    <col min="4" max="4" width="7.375" style="2" customWidth="1"/>
    <col min="5" max="5" width="11.875" style="2" customWidth="1"/>
    <col min="6" max="6" width="12.75390625" style="27" customWidth="1"/>
    <col min="7" max="7" width="11.75390625" style="27" customWidth="1"/>
    <col min="8" max="8" width="13.25390625" style="34" customWidth="1"/>
  </cols>
  <sheetData>
    <row r="1" ht="12.75">
      <c r="H1" s="32" t="s">
        <v>54</v>
      </c>
    </row>
    <row r="2" spans="3:8" ht="12.75">
      <c r="C2"/>
      <c r="D2" s="15"/>
      <c r="E2" s="15"/>
      <c r="F2" s="28"/>
      <c r="G2" s="28"/>
      <c r="H2" s="28" t="s">
        <v>40</v>
      </c>
    </row>
    <row r="3" spans="3:8" ht="12.75">
      <c r="C3"/>
      <c r="D3" s="15"/>
      <c r="E3" s="15"/>
      <c r="F3" s="28"/>
      <c r="G3" s="28"/>
      <c r="H3" s="28" t="s">
        <v>58</v>
      </c>
    </row>
    <row r="4" spans="3:8" ht="12.75">
      <c r="C4"/>
      <c r="D4" s="15"/>
      <c r="E4" s="15"/>
      <c r="F4" s="28"/>
      <c r="G4" s="28"/>
      <c r="H4" s="28" t="s">
        <v>3</v>
      </c>
    </row>
    <row r="5" spans="3:8" ht="12.75">
      <c r="C5"/>
      <c r="D5" s="15"/>
      <c r="E5" s="15"/>
      <c r="F5" s="28"/>
      <c r="G5" s="28"/>
      <c r="H5" s="28" t="s">
        <v>74</v>
      </c>
    </row>
    <row r="6" spans="3:8" ht="12.75">
      <c r="C6"/>
      <c r="D6" s="15"/>
      <c r="E6" s="15"/>
      <c r="F6" s="28"/>
      <c r="G6" s="28"/>
      <c r="H6" s="28" t="s">
        <v>67</v>
      </c>
    </row>
    <row r="7" spans="3:8" ht="12.75">
      <c r="C7"/>
      <c r="D7" s="15"/>
      <c r="E7" s="15"/>
      <c r="F7" s="28"/>
      <c r="G7" s="28"/>
      <c r="H7" s="28" t="s">
        <v>41</v>
      </c>
    </row>
    <row r="8" spans="3:8" ht="12.75">
      <c r="C8"/>
      <c r="D8" s="15"/>
      <c r="E8" s="15"/>
      <c r="F8" s="28"/>
      <c r="G8" s="28"/>
      <c r="H8" s="28" t="s">
        <v>60</v>
      </c>
    </row>
    <row r="9" spans="4:8" ht="12.75" customHeight="1">
      <c r="D9" s="26"/>
      <c r="E9" s="56" t="s">
        <v>68</v>
      </c>
      <c r="F9" s="56"/>
      <c r="G9" s="56"/>
      <c r="H9" s="56"/>
    </row>
    <row r="10" spans="3:8" ht="15" customHeight="1">
      <c r="C10" s="16"/>
      <c r="D10" s="16"/>
      <c r="E10" s="56" t="s">
        <v>104</v>
      </c>
      <c r="F10" s="56"/>
      <c r="G10" s="56"/>
      <c r="H10" s="56"/>
    </row>
    <row r="11" spans="3:8" ht="15" customHeight="1">
      <c r="C11" s="16"/>
      <c r="D11" s="16"/>
      <c r="E11"/>
      <c r="F11"/>
      <c r="G11"/>
      <c r="H11"/>
    </row>
    <row r="12" spans="1:8" ht="73.5" customHeight="1">
      <c r="A12" s="57" t="s">
        <v>69</v>
      </c>
      <c r="B12" s="57"/>
      <c r="C12" s="57"/>
      <c r="D12" s="57"/>
      <c r="E12" s="57"/>
      <c r="F12" s="57"/>
      <c r="G12" s="57"/>
      <c r="H12" s="57"/>
    </row>
    <row r="13" spans="1:8" ht="13.5" customHeight="1">
      <c r="A13" s="24"/>
      <c r="B13" s="24"/>
      <c r="C13" s="24"/>
      <c r="D13" s="24"/>
      <c r="E13" s="24"/>
      <c r="F13" s="29"/>
      <c r="G13" s="29"/>
      <c r="H13" s="29"/>
    </row>
    <row r="14" ht="12.75">
      <c r="H14" s="33" t="s">
        <v>55</v>
      </c>
    </row>
    <row r="15" spans="1:8" ht="25.5" customHeight="1">
      <c r="A15" s="58" t="s">
        <v>0</v>
      </c>
      <c r="B15" s="59" t="s">
        <v>48</v>
      </c>
      <c r="C15" s="60" t="s">
        <v>49</v>
      </c>
      <c r="D15" s="60" t="s">
        <v>50</v>
      </c>
      <c r="E15" s="61" t="s">
        <v>51</v>
      </c>
      <c r="F15" s="62"/>
      <c r="G15" s="63" t="s">
        <v>11</v>
      </c>
      <c r="H15" s="64"/>
    </row>
    <row r="16" spans="1:8" ht="25.5">
      <c r="A16" s="58"/>
      <c r="B16" s="59"/>
      <c r="C16" s="60"/>
      <c r="D16" s="60"/>
      <c r="E16" s="37" t="s">
        <v>72</v>
      </c>
      <c r="F16" s="37" t="s">
        <v>73</v>
      </c>
      <c r="G16" s="38" t="s">
        <v>56</v>
      </c>
      <c r="H16" s="38" t="s">
        <v>70</v>
      </c>
    </row>
    <row r="17" spans="1:8" ht="12.75">
      <c r="A17" s="3" t="s">
        <v>1</v>
      </c>
      <c r="B17" s="9"/>
      <c r="C17" s="9"/>
      <c r="D17" s="9"/>
      <c r="E17" s="53">
        <f>E18+E33+E39+E50+E65+E70+E75+E80</f>
        <v>0</v>
      </c>
      <c r="F17" s="53">
        <f>F18+F33+F39+F50+F65+F70+F75+F80</f>
        <v>3356049.5600000005</v>
      </c>
      <c r="G17" s="53">
        <f>G18+G33+G39+G50+G65+G70+G75+G80</f>
        <v>2947500</v>
      </c>
      <c r="H17" s="53">
        <f>H18+H33+H39+H50+H65+H70+H75+H80</f>
        <v>3129100</v>
      </c>
    </row>
    <row r="18" spans="1:8" ht="12.75">
      <c r="A18" s="12" t="s">
        <v>23</v>
      </c>
      <c r="B18" s="14" t="s">
        <v>18</v>
      </c>
      <c r="C18" s="9"/>
      <c r="D18" s="9"/>
      <c r="E18" s="40">
        <f>E19+E23+E29</f>
        <v>330000</v>
      </c>
      <c r="F18" s="40">
        <f>F19+F23+F29</f>
        <v>1960925.44</v>
      </c>
      <c r="G18" s="40">
        <f>G19+G23+G29</f>
        <v>1761400</v>
      </c>
      <c r="H18" s="40">
        <f>H19+H23+H29</f>
        <v>1943900</v>
      </c>
    </row>
    <row r="19" spans="1:8" ht="38.25">
      <c r="A19" s="13" t="s">
        <v>43</v>
      </c>
      <c r="B19" s="10" t="s">
        <v>42</v>
      </c>
      <c r="C19" s="9">
        <v>9999900000</v>
      </c>
      <c r="D19" s="9"/>
      <c r="E19" s="39">
        <f>E20</f>
        <v>172658</v>
      </c>
      <c r="F19" s="41">
        <f aca="true" t="shared" si="0" ref="F19:H21">F20</f>
        <v>585501</v>
      </c>
      <c r="G19" s="41">
        <f t="shared" si="0"/>
        <v>412843</v>
      </c>
      <c r="H19" s="41">
        <f t="shared" si="0"/>
        <v>412843</v>
      </c>
    </row>
    <row r="20" spans="1:8" ht="12.75">
      <c r="A20" s="6" t="s">
        <v>12</v>
      </c>
      <c r="B20" s="10" t="s">
        <v>42</v>
      </c>
      <c r="C20" s="4" t="s">
        <v>61</v>
      </c>
      <c r="D20" s="7"/>
      <c r="E20" s="42">
        <f>E21</f>
        <v>172658</v>
      </c>
      <c r="F20" s="43">
        <f t="shared" si="0"/>
        <v>585501</v>
      </c>
      <c r="G20" s="43">
        <f t="shared" si="0"/>
        <v>412843</v>
      </c>
      <c r="H20" s="43">
        <f t="shared" si="0"/>
        <v>412843</v>
      </c>
    </row>
    <row r="21" spans="1:8" ht="12.75">
      <c r="A21" s="6" t="s">
        <v>57</v>
      </c>
      <c r="B21" s="10" t="s">
        <v>42</v>
      </c>
      <c r="C21" s="4" t="s">
        <v>61</v>
      </c>
      <c r="D21" s="7"/>
      <c r="E21" s="42">
        <f>E22</f>
        <v>172658</v>
      </c>
      <c r="F21" s="43">
        <f t="shared" si="0"/>
        <v>585501</v>
      </c>
      <c r="G21" s="43">
        <f t="shared" si="0"/>
        <v>412843</v>
      </c>
      <c r="H21" s="43">
        <f t="shared" si="0"/>
        <v>412843</v>
      </c>
    </row>
    <row r="22" spans="1:8" ht="63.75">
      <c r="A22" s="6" t="s">
        <v>7</v>
      </c>
      <c r="B22" s="10" t="s">
        <v>42</v>
      </c>
      <c r="C22" s="4" t="s">
        <v>61</v>
      </c>
      <c r="D22" s="7" t="s">
        <v>4</v>
      </c>
      <c r="E22" s="42">
        <v>172658</v>
      </c>
      <c r="F22" s="43">
        <f>412843+172658</f>
        <v>585501</v>
      </c>
      <c r="G22" s="43">
        <v>412843</v>
      </c>
      <c r="H22" s="43">
        <v>412843</v>
      </c>
    </row>
    <row r="23" spans="1:8" ht="51">
      <c r="A23" s="5" t="s">
        <v>28</v>
      </c>
      <c r="B23" s="10" t="s">
        <v>31</v>
      </c>
      <c r="C23" s="4"/>
      <c r="D23" s="4"/>
      <c r="E23" s="44">
        <f>E24</f>
        <v>157342</v>
      </c>
      <c r="F23" s="43">
        <f aca="true" t="shared" si="1" ref="F23:H24">F24</f>
        <v>1355424.44</v>
      </c>
      <c r="G23" s="43">
        <f>G24</f>
        <v>1328557</v>
      </c>
      <c r="H23" s="43">
        <f t="shared" si="1"/>
        <v>1511057</v>
      </c>
    </row>
    <row r="24" spans="1:8" ht="12.75">
      <c r="A24" s="6" t="s">
        <v>12</v>
      </c>
      <c r="B24" s="10" t="s">
        <v>31</v>
      </c>
      <c r="C24" s="4" t="s">
        <v>62</v>
      </c>
      <c r="D24" s="4"/>
      <c r="E24" s="44">
        <f>E25</f>
        <v>157342</v>
      </c>
      <c r="F24" s="43">
        <f t="shared" si="1"/>
        <v>1355424.44</v>
      </c>
      <c r="G24" s="43">
        <f t="shared" si="1"/>
        <v>1328557</v>
      </c>
      <c r="H24" s="43">
        <f t="shared" si="1"/>
        <v>1511057</v>
      </c>
    </row>
    <row r="25" spans="1:8" s="36" customFormat="1" ht="12.75">
      <c r="A25" s="6" t="s">
        <v>13</v>
      </c>
      <c r="B25" s="35" t="s">
        <v>31</v>
      </c>
      <c r="C25" s="7" t="s">
        <v>63</v>
      </c>
      <c r="D25" s="7"/>
      <c r="E25" s="42">
        <f>E26+E27+E28</f>
        <v>157342</v>
      </c>
      <c r="F25" s="42">
        <f>F26+F27+F28</f>
        <v>1355424.44</v>
      </c>
      <c r="G25" s="42">
        <f>G26+G27+G28</f>
        <v>1328557</v>
      </c>
      <c r="H25" s="42">
        <f>H26+H27+H28</f>
        <v>1511057</v>
      </c>
    </row>
    <row r="26" spans="1:8" s="36" customFormat="1" ht="63.75">
      <c r="A26" s="6" t="s">
        <v>7</v>
      </c>
      <c r="B26" s="35" t="s">
        <v>31</v>
      </c>
      <c r="C26" s="7" t="s">
        <v>63</v>
      </c>
      <c r="D26" s="7" t="s">
        <v>4</v>
      </c>
      <c r="E26" s="42">
        <v>157342</v>
      </c>
      <c r="F26" s="42">
        <f>765944+157342</f>
        <v>923286</v>
      </c>
      <c r="G26" s="42">
        <v>765944</v>
      </c>
      <c r="H26" s="42">
        <v>765944</v>
      </c>
    </row>
    <row r="27" spans="1:8" s="36" customFormat="1" ht="25.5">
      <c r="A27" s="6" t="s">
        <v>8</v>
      </c>
      <c r="B27" s="35" t="s">
        <v>31</v>
      </c>
      <c r="C27" s="7" t="s">
        <v>63</v>
      </c>
      <c r="D27" s="7" t="s">
        <v>5</v>
      </c>
      <c r="E27" s="42"/>
      <c r="F27" s="42">
        <v>414638.44</v>
      </c>
      <c r="G27" s="42">
        <v>545113</v>
      </c>
      <c r="H27" s="42">
        <v>717613</v>
      </c>
    </row>
    <row r="28" spans="1:8" s="36" customFormat="1" ht="12.75">
      <c r="A28" s="6" t="s">
        <v>9</v>
      </c>
      <c r="B28" s="35" t="s">
        <v>31</v>
      </c>
      <c r="C28" s="7" t="s">
        <v>63</v>
      </c>
      <c r="D28" s="7" t="s">
        <v>6</v>
      </c>
      <c r="E28" s="42"/>
      <c r="F28" s="42">
        <v>17500</v>
      </c>
      <c r="G28" s="42">
        <v>17500</v>
      </c>
      <c r="H28" s="42">
        <v>27500</v>
      </c>
    </row>
    <row r="29" spans="1:8" s="36" customFormat="1" ht="12.75">
      <c r="A29" s="6" t="s">
        <v>39</v>
      </c>
      <c r="B29" s="35" t="s">
        <v>38</v>
      </c>
      <c r="C29" s="7"/>
      <c r="D29" s="7"/>
      <c r="E29" s="42"/>
      <c r="F29" s="42">
        <f aca="true" t="shared" si="2" ref="F29:H31">F30</f>
        <v>20000</v>
      </c>
      <c r="G29" s="42">
        <f t="shared" si="2"/>
        <v>20000</v>
      </c>
      <c r="H29" s="42">
        <f t="shared" si="2"/>
        <v>20000</v>
      </c>
    </row>
    <row r="30" spans="1:8" s="36" customFormat="1" ht="12.75">
      <c r="A30" s="6" t="s">
        <v>12</v>
      </c>
      <c r="B30" s="35" t="s">
        <v>38</v>
      </c>
      <c r="C30" s="7" t="s">
        <v>62</v>
      </c>
      <c r="D30" s="7"/>
      <c r="E30" s="42"/>
      <c r="F30" s="42">
        <f t="shared" si="2"/>
        <v>20000</v>
      </c>
      <c r="G30" s="42">
        <f t="shared" si="2"/>
        <v>20000</v>
      </c>
      <c r="H30" s="42">
        <f t="shared" si="2"/>
        <v>20000</v>
      </c>
    </row>
    <row r="31" spans="1:8" s="36" customFormat="1" ht="12.75">
      <c r="A31" s="6" t="s">
        <v>10</v>
      </c>
      <c r="B31" s="35" t="s">
        <v>38</v>
      </c>
      <c r="C31" s="7" t="s">
        <v>64</v>
      </c>
      <c r="D31" s="7"/>
      <c r="E31" s="42"/>
      <c r="F31" s="42">
        <f t="shared" si="2"/>
        <v>20000</v>
      </c>
      <c r="G31" s="42">
        <f t="shared" si="2"/>
        <v>20000</v>
      </c>
      <c r="H31" s="42">
        <f t="shared" si="2"/>
        <v>20000</v>
      </c>
    </row>
    <row r="32" spans="1:8" s="36" customFormat="1" ht="12.75">
      <c r="A32" s="6" t="s">
        <v>9</v>
      </c>
      <c r="B32" s="35" t="s">
        <v>38</v>
      </c>
      <c r="C32" s="7" t="s">
        <v>64</v>
      </c>
      <c r="D32" s="7" t="s">
        <v>6</v>
      </c>
      <c r="E32" s="42"/>
      <c r="F32" s="42">
        <v>20000</v>
      </c>
      <c r="G32" s="42">
        <v>20000</v>
      </c>
      <c r="H32" s="42">
        <v>20000</v>
      </c>
    </row>
    <row r="33" spans="1:8" ht="12.75">
      <c r="A33" s="12" t="s">
        <v>24</v>
      </c>
      <c r="B33" s="14" t="s">
        <v>19</v>
      </c>
      <c r="C33" s="9"/>
      <c r="D33" s="9"/>
      <c r="E33" s="39"/>
      <c r="F33" s="40">
        <f aca="true" t="shared" si="3" ref="F33:H35">F34</f>
        <v>70396</v>
      </c>
      <c r="G33" s="40">
        <f t="shared" si="3"/>
        <v>0</v>
      </c>
      <c r="H33" s="40">
        <f t="shared" si="3"/>
        <v>0</v>
      </c>
    </row>
    <row r="34" spans="1:8" ht="12.75">
      <c r="A34" s="13" t="s">
        <v>29</v>
      </c>
      <c r="B34" s="10" t="s">
        <v>30</v>
      </c>
      <c r="C34" s="9"/>
      <c r="D34" s="9"/>
      <c r="E34" s="39"/>
      <c r="F34" s="41">
        <f t="shared" si="3"/>
        <v>70396</v>
      </c>
      <c r="G34" s="41">
        <f t="shared" si="3"/>
        <v>0</v>
      </c>
      <c r="H34" s="41">
        <f t="shared" si="3"/>
        <v>0</v>
      </c>
    </row>
    <row r="35" spans="1:8" ht="12.75">
      <c r="A35" s="6" t="s">
        <v>12</v>
      </c>
      <c r="B35" s="10" t="s">
        <v>30</v>
      </c>
      <c r="C35" s="9">
        <v>9999900000</v>
      </c>
      <c r="D35" s="9"/>
      <c r="E35" s="39"/>
      <c r="F35" s="41">
        <f t="shared" si="3"/>
        <v>70396</v>
      </c>
      <c r="G35" s="41">
        <f t="shared" si="3"/>
        <v>0</v>
      </c>
      <c r="H35" s="41">
        <f t="shared" si="3"/>
        <v>0</v>
      </c>
    </row>
    <row r="36" spans="1:8" ht="51">
      <c r="A36" s="6" t="s">
        <v>16</v>
      </c>
      <c r="B36" s="10" t="s">
        <v>30</v>
      </c>
      <c r="C36" s="4" t="s">
        <v>65</v>
      </c>
      <c r="D36" s="7"/>
      <c r="E36" s="42"/>
      <c r="F36" s="45">
        <f>F37+F38</f>
        <v>70396</v>
      </c>
      <c r="G36" s="45">
        <f>G37+G38</f>
        <v>0</v>
      </c>
      <c r="H36" s="45">
        <f>H37+H38</f>
        <v>0</v>
      </c>
    </row>
    <row r="37" spans="1:8" ht="63.75">
      <c r="A37" s="6" t="s">
        <v>7</v>
      </c>
      <c r="B37" s="10" t="s">
        <v>30</v>
      </c>
      <c r="C37" s="4" t="s">
        <v>65</v>
      </c>
      <c r="D37" s="7" t="s">
        <v>4</v>
      </c>
      <c r="E37" s="42"/>
      <c r="F37" s="45">
        <v>62596</v>
      </c>
      <c r="G37" s="45"/>
      <c r="H37" s="45"/>
    </row>
    <row r="38" spans="1:8" ht="25.5">
      <c r="A38" s="5" t="s">
        <v>8</v>
      </c>
      <c r="B38" s="10" t="s">
        <v>30</v>
      </c>
      <c r="C38" s="4" t="s">
        <v>65</v>
      </c>
      <c r="D38" s="7" t="s">
        <v>5</v>
      </c>
      <c r="E38" s="42"/>
      <c r="F38" s="45">
        <v>7800</v>
      </c>
      <c r="G38" s="45"/>
      <c r="H38" s="45"/>
    </row>
    <row r="39" spans="1:8" ht="12.75">
      <c r="A39" s="12" t="s">
        <v>80</v>
      </c>
      <c r="B39" s="14" t="s">
        <v>81</v>
      </c>
      <c r="C39" s="4"/>
      <c r="D39" s="7"/>
      <c r="E39" s="47">
        <f>E40+E46</f>
        <v>0</v>
      </c>
      <c r="F39" s="47">
        <f>F40+F46</f>
        <v>503933.26</v>
      </c>
      <c r="G39" s="45"/>
      <c r="H39" s="45"/>
    </row>
    <row r="40" spans="1:8" ht="12.75">
      <c r="A40" s="51" t="s">
        <v>82</v>
      </c>
      <c r="B40" s="49" t="s">
        <v>83</v>
      </c>
      <c r="C40" s="4"/>
      <c r="D40" s="7"/>
      <c r="E40" s="42">
        <f>E41</f>
        <v>0</v>
      </c>
      <c r="F40" s="45">
        <f>F41</f>
        <v>480000</v>
      </c>
      <c r="G40" s="45"/>
      <c r="H40" s="45"/>
    </row>
    <row r="41" spans="1:8" ht="25.5">
      <c r="A41" s="51" t="s">
        <v>84</v>
      </c>
      <c r="B41" s="49" t="s">
        <v>83</v>
      </c>
      <c r="C41" s="52">
        <v>2200000000</v>
      </c>
      <c r="D41" s="7"/>
      <c r="E41" s="42">
        <f>E42+E44</f>
        <v>0</v>
      </c>
      <c r="F41" s="42">
        <f>F42+F44</f>
        <v>480000</v>
      </c>
      <c r="G41" s="45"/>
      <c r="H41" s="45"/>
    </row>
    <row r="42" spans="1:8" ht="12.75">
      <c r="A42" s="5" t="s">
        <v>87</v>
      </c>
      <c r="B42" s="49" t="s">
        <v>83</v>
      </c>
      <c r="C42" s="4" t="s">
        <v>88</v>
      </c>
      <c r="D42" s="7"/>
      <c r="E42" s="42">
        <f>E43</f>
        <v>0</v>
      </c>
      <c r="F42" s="45">
        <f>F43</f>
        <v>100000</v>
      </c>
      <c r="G42" s="45"/>
      <c r="H42" s="45"/>
    </row>
    <row r="43" spans="1:8" ht="25.5">
      <c r="A43" s="5" t="s">
        <v>8</v>
      </c>
      <c r="B43" s="49" t="s">
        <v>83</v>
      </c>
      <c r="C43" s="4" t="s">
        <v>88</v>
      </c>
      <c r="D43" s="7" t="s">
        <v>5</v>
      </c>
      <c r="E43" s="42"/>
      <c r="F43" s="45">
        <f>100000</f>
        <v>100000</v>
      </c>
      <c r="G43" s="45"/>
      <c r="H43" s="45"/>
    </row>
    <row r="44" spans="1:8" ht="63.75">
      <c r="A44" s="51" t="s">
        <v>85</v>
      </c>
      <c r="B44" s="49" t="s">
        <v>83</v>
      </c>
      <c r="C44" s="4" t="s">
        <v>86</v>
      </c>
      <c r="D44" s="7"/>
      <c r="E44" s="42"/>
      <c r="F44" s="45">
        <f>F45</f>
        <v>380000</v>
      </c>
      <c r="G44" s="45"/>
      <c r="H44" s="45"/>
    </row>
    <row r="45" spans="1:8" ht="25.5">
      <c r="A45" s="5" t="s">
        <v>8</v>
      </c>
      <c r="B45" s="49" t="s">
        <v>83</v>
      </c>
      <c r="C45" s="4" t="s">
        <v>86</v>
      </c>
      <c r="D45" s="7" t="s">
        <v>5</v>
      </c>
      <c r="E45" s="42"/>
      <c r="F45" s="45">
        <v>380000</v>
      </c>
      <c r="G45" s="45"/>
      <c r="H45" s="45"/>
    </row>
    <row r="46" spans="1:8" ht="15.75" customHeight="1">
      <c r="A46" s="6" t="s">
        <v>90</v>
      </c>
      <c r="B46" s="10" t="s">
        <v>89</v>
      </c>
      <c r="C46" s="9"/>
      <c r="D46" s="7"/>
      <c r="E46" s="42">
        <f aca="true" t="shared" si="4" ref="E46:F48">E47</f>
        <v>0</v>
      </c>
      <c r="F46" s="42">
        <f t="shared" si="4"/>
        <v>23933.26</v>
      </c>
      <c r="G46" s="45"/>
      <c r="H46" s="45"/>
    </row>
    <row r="47" spans="1:8" ht="12.75">
      <c r="A47" s="6" t="s">
        <v>12</v>
      </c>
      <c r="B47" s="10" t="s">
        <v>89</v>
      </c>
      <c r="C47" s="9">
        <v>9999900000</v>
      </c>
      <c r="D47" s="7"/>
      <c r="E47" s="42">
        <f t="shared" si="4"/>
        <v>0</v>
      </c>
      <c r="F47" s="42">
        <f t="shared" si="4"/>
        <v>23933.26</v>
      </c>
      <c r="G47" s="45"/>
      <c r="H47" s="45"/>
    </row>
    <row r="48" spans="1:8" ht="12.75">
      <c r="A48" s="5" t="s">
        <v>91</v>
      </c>
      <c r="B48" s="10" t="s">
        <v>89</v>
      </c>
      <c r="C48" s="9">
        <v>9999903330</v>
      </c>
      <c r="D48" s="7"/>
      <c r="E48" s="42">
        <f t="shared" si="4"/>
        <v>0</v>
      </c>
      <c r="F48" s="42">
        <f t="shared" si="4"/>
        <v>23933.26</v>
      </c>
      <c r="G48" s="45"/>
      <c r="H48" s="45"/>
    </row>
    <row r="49" spans="1:8" ht="25.5">
      <c r="A49" s="5" t="s">
        <v>8</v>
      </c>
      <c r="B49" s="10" t="s">
        <v>89</v>
      </c>
      <c r="C49" s="9">
        <v>9999903330</v>
      </c>
      <c r="D49" s="7" t="s">
        <v>5</v>
      </c>
      <c r="E49" s="42"/>
      <c r="F49" s="45">
        <f>23933.26</f>
        <v>23933.26</v>
      </c>
      <c r="G49" s="45"/>
      <c r="H49" s="45"/>
    </row>
    <row r="50" spans="1:8" ht="12.75">
      <c r="A50" s="12" t="s">
        <v>25</v>
      </c>
      <c r="B50" s="14" t="s">
        <v>20</v>
      </c>
      <c r="C50" s="9"/>
      <c r="D50" s="9"/>
      <c r="E50" s="53">
        <f>E51+E55</f>
        <v>-330000</v>
      </c>
      <c r="F50" s="53">
        <f>F51+F55</f>
        <v>765670.8600000001</v>
      </c>
      <c r="G50" s="53">
        <f>G51+G55</f>
        <v>1094900</v>
      </c>
      <c r="H50" s="53">
        <f>H51+H55</f>
        <v>1023700</v>
      </c>
    </row>
    <row r="51" spans="1:8" ht="12.75">
      <c r="A51" s="5" t="s">
        <v>77</v>
      </c>
      <c r="B51" s="49" t="s">
        <v>78</v>
      </c>
      <c r="C51" s="9"/>
      <c r="D51" s="9"/>
      <c r="E51" s="39">
        <f aca="true" t="shared" si="5" ref="E51:F53">E52</f>
        <v>0</v>
      </c>
      <c r="F51" s="50">
        <f t="shared" si="5"/>
        <v>140220.3</v>
      </c>
      <c r="G51" s="40"/>
      <c r="H51" s="40"/>
    </row>
    <row r="52" spans="1:8" ht="51">
      <c r="A52" s="51" t="s">
        <v>101</v>
      </c>
      <c r="B52" s="49" t="s">
        <v>78</v>
      </c>
      <c r="C52" s="9">
        <v>2300000000</v>
      </c>
      <c r="D52" s="9"/>
      <c r="E52" s="39">
        <f t="shared" si="5"/>
        <v>0</v>
      </c>
      <c r="F52" s="50">
        <f t="shared" si="5"/>
        <v>140220.3</v>
      </c>
      <c r="G52" s="40"/>
      <c r="H52" s="40"/>
    </row>
    <row r="53" spans="1:8" ht="12.75">
      <c r="A53" s="51" t="s">
        <v>79</v>
      </c>
      <c r="B53" s="49" t="s">
        <v>78</v>
      </c>
      <c r="C53" s="52">
        <v>2300303560</v>
      </c>
      <c r="D53" s="52"/>
      <c r="E53" s="39">
        <f t="shared" si="5"/>
        <v>0</v>
      </c>
      <c r="F53" s="50">
        <f t="shared" si="5"/>
        <v>140220.3</v>
      </c>
      <c r="G53" s="40"/>
      <c r="H53" s="40"/>
    </row>
    <row r="54" spans="1:8" ht="25.5">
      <c r="A54" s="5" t="s">
        <v>8</v>
      </c>
      <c r="B54" s="49" t="s">
        <v>78</v>
      </c>
      <c r="C54" s="52">
        <v>2300303560</v>
      </c>
      <c r="D54" s="52">
        <v>200</v>
      </c>
      <c r="E54" s="39"/>
      <c r="F54" s="50">
        <v>140220.3</v>
      </c>
      <c r="G54" s="40"/>
      <c r="H54" s="40"/>
    </row>
    <row r="55" spans="1:8" ht="12.75">
      <c r="A55" s="13" t="s">
        <v>37</v>
      </c>
      <c r="B55" s="10" t="s">
        <v>36</v>
      </c>
      <c r="C55" s="9"/>
      <c r="D55" s="9"/>
      <c r="E55" s="39">
        <f>E56</f>
        <v>-330000</v>
      </c>
      <c r="F55" s="39">
        <f>F56</f>
        <v>625450.56</v>
      </c>
      <c r="G55" s="41">
        <f aca="true" t="shared" si="6" ref="F55:H57">G56</f>
        <v>1094900</v>
      </c>
      <c r="H55" s="41">
        <f t="shared" si="6"/>
        <v>1023700</v>
      </c>
    </row>
    <row r="56" spans="1:8" ht="25.5">
      <c r="A56" s="13" t="s">
        <v>53</v>
      </c>
      <c r="B56" s="10" t="s">
        <v>36</v>
      </c>
      <c r="C56" s="9">
        <v>2400000000</v>
      </c>
      <c r="D56" s="9"/>
      <c r="E56" s="39">
        <f>E57+E59+E61+E63</f>
        <v>-330000</v>
      </c>
      <c r="F56" s="39">
        <f>F57+F59+F61+F63</f>
        <v>625450.56</v>
      </c>
      <c r="G56" s="39">
        <f>G57+G59+G61+G63</f>
        <v>1094900</v>
      </c>
      <c r="H56" s="39">
        <f>H57+H59+H61+H63</f>
        <v>1023700</v>
      </c>
    </row>
    <row r="57" spans="1:8" ht="25.5">
      <c r="A57" s="6" t="s">
        <v>17</v>
      </c>
      <c r="B57" s="10" t="s">
        <v>36</v>
      </c>
      <c r="C57" s="4" t="s">
        <v>92</v>
      </c>
      <c r="D57" s="7"/>
      <c r="E57" s="42">
        <f>E58</f>
        <v>-330000</v>
      </c>
      <c r="F57" s="45">
        <f t="shared" si="6"/>
        <v>339450.56000000006</v>
      </c>
      <c r="G57" s="45">
        <f t="shared" si="6"/>
        <v>594900</v>
      </c>
      <c r="H57" s="45">
        <f t="shared" si="6"/>
        <v>523700</v>
      </c>
    </row>
    <row r="58" spans="1:8" ht="25.5">
      <c r="A58" s="5" t="s">
        <v>8</v>
      </c>
      <c r="B58" s="10" t="s">
        <v>36</v>
      </c>
      <c r="C58" s="4" t="s">
        <v>92</v>
      </c>
      <c r="D58" s="7" t="s">
        <v>5</v>
      </c>
      <c r="E58" s="42">
        <v>-330000</v>
      </c>
      <c r="F58" s="45">
        <f>606000+44374.56-5124+40200-16000-330000</f>
        <v>339450.56000000006</v>
      </c>
      <c r="G58" s="45">
        <v>594900</v>
      </c>
      <c r="H58" s="45">
        <v>523700</v>
      </c>
    </row>
    <row r="59" spans="1:8" ht="51">
      <c r="A59" s="5" t="s">
        <v>100</v>
      </c>
      <c r="B59" s="10" t="s">
        <v>36</v>
      </c>
      <c r="C59" s="4" t="s">
        <v>99</v>
      </c>
      <c r="D59" s="7"/>
      <c r="E59" s="42">
        <f>E60</f>
        <v>0</v>
      </c>
      <c r="F59" s="45">
        <f>F60</f>
        <v>150000</v>
      </c>
      <c r="G59" s="45"/>
      <c r="H59" s="45"/>
    </row>
    <row r="60" spans="1:8" ht="25.5">
      <c r="A60" s="5" t="s">
        <v>8</v>
      </c>
      <c r="B60" s="10" t="s">
        <v>36</v>
      </c>
      <c r="C60" s="4" t="s">
        <v>99</v>
      </c>
      <c r="D60" s="7" t="s">
        <v>5</v>
      </c>
      <c r="E60" s="42"/>
      <c r="F60" s="45">
        <f>150000</f>
        <v>150000</v>
      </c>
      <c r="G60" s="45"/>
      <c r="H60" s="45"/>
    </row>
    <row r="61" spans="1:8" ht="63.75">
      <c r="A61" s="6" t="s">
        <v>71</v>
      </c>
      <c r="B61" s="10" t="s">
        <v>36</v>
      </c>
      <c r="C61" s="4" t="s">
        <v>76</v>
      </c>
      <c r="D61" s="7"/>
      <c r="E61" s="42"/>
      <c r="F61" s="45">
        <f>F62</f>
        <v>120000</v>
      </c>
      <c r="G61" s="45">
        <f>G62</f>
        <v>500000</v>
      </c>
      <c r="H61" s="45">
        <f>H62</f>
        <v>500000</v>
      </c>
    </row>
    <row r="62" spans="1:8" ht="25.5">
      <c r="A62" s="5" t="s">
        <v>8</v>
      </c>
      <c r="B62" s="10" t="s">
        <v>36</v>
      </c>
      <c r="C62" s="4" t="s">
        <v>76</v>
      </c>
      <c r="D62" s="7" t="s">
        <v>5</v>
      </c>
      <c r="E62" s="42"/>
      <c r="F62" s="45">
        <v>120000</v>
      </c>
      <c r="G62" s="45">
        <v>500000</v>
      </c>
      <c r="H62" s="45">
        <v>500000</v>
      </c>
    </row>
    <row r="63" spans="1:8" ht="12.75">
      <c r="A63" s="5" t="s">
        <v>102</v>
      </c>
      <c r="B63" s="10" t="s">
        <v>36</v>
      </c>
      <c r="C63" s="4" t="s">
        <v>103</v>
      </c>
      <c r="D63" s="7"/>
      <c r="E63" s="55">
        <f>E64</f>
        <v>0</v>
      </c>
      <c r="F63" s="55">
        <f>F64</f>
        <v>16000</v>
      </c>
      <c r="G63" s="45"/>
      <c r="H63" s="45"/>
    </row>
    <row r="64" spans="1:8" ht="25.5">
      <c r="A64" s="5" t="s">
        <v>8</v>
      </c>
      <c r="B64" s="10" t="s">
        <v>36</v>
      </c>
      <c r="C64" s="4" t="s">
        <v>103</v>
      </c>
      <c r="D64" s="7" t="s">
        <v>5</v>
      </c>
      <c r="E64" s="55"/>
      <c r="F64" s="55">
        <v>16000</v>
      </c>
      <c r="G64" s="45"/>
      <c r="H64" s="45"/>
    </row>
    <row r="65" spans="1:8" ht="12.75">
      <c r="A65" s="54" t="s">
        <v>93</v>
      </c>
      <c r="B65" s="14" t="s">
        <v>94</v>
      </c>
      <c r="C65" s="4"/>
      <c r="D65" s="7"/>
      <c r="E65" s="47">
        <f aca="true" t="shared" si="7" ref="E65:F68">E66</f>
        <v>0</v>
      </c>
      <c r="F65" s="47">
        <f t="shared" si="7"/>
        <v>28138</v>
      </c>
      <c r="G65" s="45"/>
      <c r="H65" s="45"/>
    </row>
    <row r="66" spans="1:8" ht="12.75">
      <c r="A66" s="5" t="s">
        <v>95</v>
      </c>
      <c r="B66" s="10" t="s">
        <v>96</v>
      </c>
      <c r="C66" s="4"/>
      <c r="D66" s="7"/>
      <c r="E66" s="42">
        <f t="shared" si="7"/>
        <v>0</v>
      </c>
      <c r="F66" s="42">
        <f t="shared" si="7"/>
        <v>28138</v>
      </c>
      <c r="G66" s="45"/>
      <c r="H66" s="45"/>
    </row>
    <row r="67" spans="1:8" ht="12.75">
      <c r="A67" s="6" t="s">
        <v>12</v>
      </c>
      <c r="B67" s="10" t="s">
        <v>96</v>
      </c>
      <c r="C67" s="9">
        <v>9999900000</v>
      </c>
      <c r="D67" s="7"/>
      <c r="E67" s="42">
        <f t="shared" si="7"/>
        <v>0</v>
      </c>
      <c r="F67" s="42">
        <f t="shared" si="7"/>
        <v>28138</v>
      </c>
      <c r="G67" s="45"/>
      <c r="H67" s="45"/>
    </row>
    <row r="68" spans="1:8" ht="12.75">
      <c r="A68" s="5" t="s">
        <v>97</v>
      </c>
      <c r="B68" s="10" t="s">
        <v>96</v>
      </c>
      <c r="C68" s="4" t="s">
        <v>98</v>
      </c>
      <c r="D68" s="7"/>
      <c r="E68" s="42">
        <f t="shared" si="7"/>
        <v>0</v>
      </c>
      <c r="F68" s="42">
        <f t="shared" si="7"/>
        <v>28138</v>
      </c>
      <c r="G68" s="45"/>
      <c r="H68" s="45"/>
    </row>
    <row r="69" spans="1:8" ht="25.5">
      <c r="A69" s="5" t="s">
        <v>8</v>
      </c>
      <c r="B69" s="10" t="s">
        <v>96</v>
      </c>
      <c r="C69" s="4" t="s">
        <v>98</v>
      </c>
      <c r="D69" s="4" t="s">
        <v>5</v>
      </c>
      <c r="E69" s="42"/>
      <c r="F69" s="45">
        <f>25124+3014</f>
        <v>28138</v>
      </c>
      <c r="G69" s="45"/>
      <c r="H69" s="45"/>
    </row>
    <row r="70" spans="1:8" ht="12.75">
      <c r="A70" s="12" t="s">
        <v>26</v>
      </c>
      <c r="B70" s="14" t="s">
        <v>21</v>
      </c>
      <c r="C70" s="9"/>
      <c r="D70" s="9"/>
      <c r="E70" s="39">
        <f>E71</f>
        <v>0</v>
      </c>
      <c r="F70" s="40">
        <f aca="true" t="shared" si="8" ref="F70:H73">F71</f>
        <v>6986</v>
      </c>
      <c r="G70" s="40">
        <f t="shared" si="8"/>
        <v>10000</v>
      </c>
      <c r="H70" s="40">
        <f t="shared" si="8"/>
        <v>10000</v>
      </c>
    </row>
    <row r="71" spans="1:8" ht="12.75">
      <c r="A71" s="13" t="s">
        <v>35</v>
      </c>
      <c r="B71" s="10" t="s">
        <v>34</v>
      </c>
      <c r="C71" s="9"/>
      <c r="D71" s="9"/>
      <c r="E71" s="39">
        <f>E72</f>
        <v>0</v>
      </c>
      <c r="F71" s="41">
        <f t="shared" si="8"/>
        <v>6986</v>
      </c>
      <c r="G71" s="41">
        <f t="shared" si="8"/>
        <v>10000</v>
      </c>
      <c r="H71" s="41">
        <f t="shared" si="8"/>
        <v>10000</v>
      </c>
    </row>
    <row r="72" spans="1:8" ht="12.75">
      <c r="A72" s="6" t="s">
        <v>12</v>
      </c>
      <c r="B72" s="10" t="s">
        <v>34</v>
      </c>
      <c r="C72" s="9">
        <v>9999900000</v>
      </c>
      <c r="D72" s="9"/>
      <c r="E72" s="39">
        <f>E73</f>
        <v>0</v>
      </c>
      <c r="F72" s="41">
        <f t="shared" si="8"/>
        <v>6986</v>
      </c>
      <c r="G72" s="41">
        <f t="shared" si="8"/>
        <v>10000</v>
      </c>
      <c r="H72" s="41">
        <f t="shared" si="8"/>
        <v>10000</v>
      </c>
    </row>
    <row r="73" spans="1:8" ht="12.75">
      <c r="A73" s="5" t="s">
        <v>2</v>
      </c>
      <c r="B73" s="10" t="s">
        <v>34</v>
      </c>
      <c r="C73" s="9">
        <v>9999905870</v>
      </c>
      <c r="D73" s="4"/>
      <c r="E73" s="44">
        <f>E74</f>
        <v>0</v>
      </c>
      <c r="F73" s="43">
        <f t="shared" si="8"/>
        <v>6986</v>
      </c>
      <c r="G73" s="43">
        <f t="shared" si="8"/>
        <v>10000</v>
      </c>
      <c r="H73" s="43">
        <f t="shared" si="8"/>
        <v>10000</v>
      </c>
    </row>
    <row r="74" spans="1:8" ht="25.5">
      <c r="A74" s="5" t="s">
        <v>8</v>
      </c>
      <c r="B74" s="10" t="s">
        <v>34</v>
      </c>
      <c r="C74" s="9">
        <v>9999905870</v>
      </c>
      <c r="D74" s="4" t="s">
        <v>5</v>
      </c>
      <c r="E74" s="44"/>
      <c r="F74" s="45">
        <f>10000-3014</f>
        <v>6986</v>
      </c>
      <c r="G74" s="45">
        <v>10000</v>
      </c>
      <c r="H74" s="45">
        <v>10000</v>
      </c>
    </row>
    <row r="75" spans="1:8" ht="12.75">
      <c r="A75" s="12" t="s">
        <v>27</v>
      </c>
      <c r="B75" s="14" t="s">
        <v>22</v>
      </c>
      <c r="C75" s="9"/>
      <c r="D75" s="9"/>
      <c r="E75" s="39"/>
      <c r="F75" s="40">
        <f aca="true" t="shared" si="9" ref="F75:H78">F76</f>
        <v>20000</v>
      </c>
      <c r="G75" s="40">
        <f t="shared" si="9"/>
        <v>20000</v>
      </c>
      <c r="H75" s="40">
        <f t="shared" si="9"/>
        <v>20000</v>
      </c>
    </row>
    <row r="76" spans="1:8" ht="12.75">
      <c r="A76" s="13" t="s">
        <v>32</v>
      </c>
      <c r="B76" s="10" t="s">
        <v>33</v>
      </c>
      <c r="C76" s="9"/>
      <c r="D76" s="9"/>
      <c r="E76" s="39"/>
      <c r="F76" s="41">
        <f t="shared" si="9"/>
        <v>20000</v>
      </c>
      <c r="G76" s="41">
        <f t="shared" si="9"/>
        <v>20000</v>
      </c>
      <c r="H76" s="41">
        <f t="shared" si="9"/>
        <v>20000</v>
      </c>
    </row>
    <row r="77" spans="1:8" ht="38.25">
      <c r="A77" s="5" t="s">
        <v>15</v>
      </c>
      <c r="B77" s="10" t="s">
        <v>33</v>
      </c>
      <c r="C77" s="9">
        <v>2000000000</v>
      </c>
      <c r="D77" s="7"/>
      <c r="E77" s="42"/>
      <c r="F77" s="43">
        <f t="shared" si="9"/>
        <v>20000</v>
      </c>
      <c r="G77" s="43">
        <f t="shared" si="9"/>
        <v>20000</v>
      </c>
      <c r="H77" s="43">
        <f t="shared" si="9"/>
        <v>20000</v>
      </c>
    </row>
    <row r="78" spans="1:8" ht="25.5">
      <c r="A78" s="5" t="s">
        <v>14</v>
      </c>
      <c r="B78" s="10" t="s">
        <v>33</v>
      </c>
      <c r="C78" s="7" t="s">
        <v>75</v>
      </c>
      <c r="D78" s="7"/>
      <c r="E78" s="42"/>
      <c r="F78" s="43">
        <f t="shared" si="9"/>
        <v>20000</v>
      </c>
      <c r="G78" s="43">
        <f t="shared" si="9"/>
        <v>20000</v>
      </c>
      <c r="H78" s="43">
        <f t="shared" si="9"/>
        <v>20000</v>
      </c>
    </row>
    <row r="79" spans="1:8" ht="25.5">
      <c r="A79" s="5" t="s">
        <v>8</v>
      </c>
      <c r="B79" s="10" t="s">
        <v>33</v>
      </c>
      <c r="C79" s="7" t="s">
        <v>75</v>
      </c>
      <c r="D79" s="7" t="s">
        <v>5</v>
      </c>
      <c r="E79" s="42"/>
      <c r="F79" s="46">
        <v>20000</v>
      </c>
      <c r="G79" s="46">
        <v>20000</v>
      </c>
      <c r="H79" s="46">
        <v>20000</v>
      </c>
    </row>
    <row r="80" spans="1:8" ht="12.75">
      <c r="A80" s="17" t="s">
        <v>44</v>
      </c>
      <c r="B80" s="18">
        <v>9900</v>
      </c>
      <c r="C80" s="19"/>
      <c r="D80" s="20"/>
      <c r="E80" s="47"/>
      <c r="F80" s="46"/>
      <c r="G80" s="40">
        <f aca="true" t="shared" si="10" ref="G80:H82">G81</f>
        <v>61200</v>
      </c>
      <c r="H80" s="40">
        <f t="shared" si="10"/>
        <v>131500</v>
      </c>
    </row>
    <row r="81" spans="1:8" ht="12.75">
      <c r="A81" s="6" t="s">
        <v>12</v>
      </c>
      <c r="B81" s="21">
        <v>9999</v>
      </c>
      <c r="C81" s="4" t="s">
        <v>62</v>
      </c>
      <c r="D81" s="7"/>
      <c r="E81" s="42"/>
      <c r="F81" s="46"/>
      <c r="G81" s="45">
        <f t="shared" si="10"/>
        <v>61200</v>
      </c>
      <c r="H81" s="45">
        <f t="shared" si="10"/>
        <v>131500</v>
      </c>
    </row>
    <row r="82" spans="1:8" ht="12.75">
      <c r="A82" s="6" t="s">
        <v>45</v>
      </c>
      <c r="B82" s="21">
        <v>9999</v>
      </c>
      <c r="C82" s="4" t="s">
        <v>66</v>
      </c>
      <c r="D82" s="7"/>
      <c r="E82" s="42"/>
      <c r="F82" s="46"/>
      <c r="G82" s="45">
        <f t="shared" si="10"/>
        <v>61200</v>
      </c>
      <c r="H82" s="45">
        <f t="shared" si="10"/>
        <v>131500</v>
      </c>
    </row>
    <row r="83" spans="1:8" ht="12.75">
      <c r="A83" s="22" t="s">
        <v>46</v>
      </c>
      <c r="B83" s="21">
        <v>9999</v>
      </c>
      <c r="C83" s="4" t="s">
        <v>66</v>
      </c>
      <c r="D83" s="23" t="s">
        <v>47</v>
      </c>
      <c r="E83" s="48"/>
      <c r="F83" s="46"/>
      <c r="G83" s="46">
        <v>61200</v>
      </c>
      <c r="H83" s="46">
        <v>131500</v>
      </c>
    </row>
    <row r="85" spans="4:7" ht="12.75">
      <c r="D85" s="11"/>
      <c r="E85" s="11"/>
      <c r="F85" s="30"/>
      <c r="G85" s="30"/>
    </row>
    <row r="86" spans="4:7" ht="12.75">
      <c r="D86" s="11"/>
      <c r="E86" s="11"/>
      <c r="F86" s="30"/>
      <c r="G86" s="30"/>
    </row>
    <row r="87" spans="1:7" ht="15.75">
      <c r="A87" s="25" t="s">
        <v>52</v>
      </c>
      <c r="D87" s="8"/>
      <c r="E87" s="8"/>
      <c r="F87" s="31" t="s">
        <v>59</v>
      </c>
      <c r="G87" s="31"/>
    </row>
  </sheetData>
  <sheetProtection/>
  <mergeCells count="9">
    <mergeCell ref="E10:H10"/>
    <mergeCell ref="E9:H9"/>
    <mergeCell ref="A12:H12"/>
    <mergeCell ref="A15:A16"/>
    <mergeCell ref="B15:B16"/>
    <mergeCell ref="C15:C16"/>
    <mergeCell ref="D15:D16"/>
    <mergeCell ref="E15:F15"/>
    <mergeCell ref="G15:H15"/>
  </mergeCells>
  <printOptions/>
  <pageMargins left="0.984251968503937" right="0.1968503937007874" top="0.3937007874015748" bottom="0.3937007874015748" header="0.5118110236220472" footer="0.5118110236220472"/>
  <pageSetup fitToHeight="2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2016-08-05T04:45:37Z</cp:lastPrinted>
  <dcterms:created xsi:type="dcterms:W3CDTF">2008-10-28T10:40:13Z</dcterms:created>
  <dcterms:modified xsi:type="dcterms:W3CDTF">2016-08-31T06:53:28Z</dcterms:modified>
  <cp:category/>
  <cp:version/>
  <cp:contentType/>
  <cp:contentStatus/>
</cp:coreProperties>
</file>